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345" windowHeight="6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<sst xmlns="http://schemas.openxmlformats.org/spreadsheetml/2006/main" count="52" uniqueCount="29">
  <si>
    <t>2° Trim</t>
  </si>
  <si>
    <t>1° Trim.</t>
  </si>
  <si>
    <t>3° Trim</t>
  </si>
  <si>
    <t>4° trim.</t>
  </si>
  <si>
    <t>Vendite anno prec.</t>
  </si>
  <si>
    <t>Vendite previste incr. %</t>
  </si>
  <si>
    <t>Quantità da produrre</t>
  </si>
  <si>
    <t xml:space="preserve"> + Vendite previste</t>
  </si>
  <si>
    <t xml:space="preserve"> + Scorte programmate al termine del priodo</t>
  </si>
  <si>
    <r>
      <t xml:space="preserve"> </t>
    </r>
    <r>
      <rPr>
        <b/>
        <sz val="11"/>
        <color indexed="10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>Scorte esistenti all'inizio del periodo</t>
    </r>
  </si>
  <si>
    <t>Rendimento Kg</t>
  </si>
  <si>
    <t>Scorta iniziale</t>
  </si>
  <si>
    <t>Materia prima occorrente per la produzione</t>
  </si>
  <si>
    <t>Esistenze iniziali</t>
  </si>
  <si>
    <t>Approvvigionamento</t>
  </si>
  <si>
    <t>PIANO ACQUISTI IMPRESA INDUSTRIALE</t>
  </si>
  <si>
    <t>(vendite del periodo successivo : 3 x 2/3;
ultimo trimestre=vendite ultimo trimestre + 2%:3 x 2/3)</t>
  </si>
  <si>
    <t>Piano approvvigionamento materia prima X</t>
  </si>
  <si>
    <t xml:space="preserve">Rendimento quarto trimestre Kg </t>
  </si>
  <si>
    <t>Scorta finale 1/3 x 2/3 trimestre produzione trim. successivo)
ultimo trimestre = produzione 4 trim. + 2% :3 x2/3</t>
  </si>
  <si>
    <t>MATERIA PRIMA "X"</t>
  </si>
  <si>
    <t>Piano approvvigionamento componente Y</t>
  </si>
  <si>
    <t xml:space="preserve">Rendimento n. pezzi </t>
  </si>
  <si>
    <t>Piano approvvigionamento componente Z</t>
  </si>
  <si>
    <t>Totale approvvigionamento Materia X</t>
  </si>
  <si>
    <t>Totale approvvigionamento componente X</t>
  </si>
  <si>
    <t>COMPONENTE "X"</t>
  </si>
  <si>
    <t>COMPONENTE "Z"</t>
  </si>
  <si>
    <t>Totale approvvigionamento componente Z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</si>
</sst>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center"/>
    </xf>
    <xf numFmtId="9" fontId="0" fillId="35" borderId="0" xfId="0" applyNumberFormat="1" applyFill="1" applyAlignment="1">
      <alignment/>
    </xf>
    <xf numFmtId="0" fontId="3" fillId="0" borderId="0" xfId="0" applyFont="1" applyAlignment="1">
      <alignment/>
    </xf>
    <xf numFmtId="0" fontId="3" fillId="35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 quotePrefix="1">
      <alignment/>
    </xf>
    <xf numFmtId="0" fontId="5" fillId="33" borderId="0" xfId="0" applyFont="1" applyFill="1" applyAlignment="1">
      <alignment wrapText="1"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43" fontId="0" fillId="0" borderId="10" xfId="0" applyNumberFormat="1" applyBorder="1" applyAlignment="1">
      <alignment/>
    </xf>
    <xf numFmtId="0" fontId="0" fillId="35" borderId="10" xfId="0" applyFill="1" applyBorder="1" applyAlignment="1">
      <alignment/>
    </xf>
    <xf numFmtId="0" fontId="4" fillId="34" borderId="0" xfId="0" applyFont="1" applyFill="1" applyAlignment="1" quotePrefix="1">
      <alignment/>
    </xf>
    <xf numFmtId="0" fontId="4" fillId="34" borderId="0" xfId="0" applyFont="1" applyFill="1" applyAlignment="1">
      <alignment/>
    </xf>
    <xf numFmtId="43" fontId="7" fillId="36" borderId="0" xfId="43" applyFont="1" applyFill="1" applyAlignment="1">
      <alignment/>
    </xf>
    <xf numFmtId="0" fontId="8" fillId="35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15" xfId="0" applyNumberFormat="1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/>
    </xf>
    <xf numFmtId="43" fontId="0" fillId="0" borderId="16" xfId="0" applyNumberFormat="1" applyBorder="1" applyAlignment="1">
      <alignment/>
    </xf>
    <xf numFmtId="0" fontId="0" fillId="37" borderId="14" xfId="0" applyFill="1" applyBorder="1" applyAlignment="1">
      <alignment/>
    </xf>
    <xf numFmtId="43" fontId="0" fillId="37" borderId="0" xfId="0" applyNumberFormat="1" applyFill="1" applyBorder="1" applyAlignment="1">
      <alignment/>
    </xf>
    <xf numFmtId="43" fontId="0" fillId="37" borderId="15" xfId="0" applyNumberFormat="1" applyFill="1" applyBorder="1" applyAlignment="1">
      <alignment/>
    </xf>
    <xf numFmtId="0" fontId="0" fillId="37" borderId="17" xfId="0" applyFill="1" applyBorder="1" applyAlignment="1">
      <alignment/>
    </xf>
    <xf numFmtId="43" fontId="0" fillId="37" borderId="18" xfId="0" applyNumberFormat="1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5" borderId="0" xfId="0" applyFill="1" applyAlignment="1">
      <alignment horizont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0">
      <pane ySplit="1215" topLeftCell="A28" activePane="bottomLeft" state="split"/>
      <selection pane="topLeft" activeCell="B31" sqref="B31"/>
      <selection pane="bottomLeft" activeCell="F44" sqref="F44"/>
    </sheetView>
  </sheetViews>
  <sheetFormatPr defaultColWidth="9.140625" defaultRowHeight="12.75"/>
  <cols>
    <col min="1" max="1" width="51.28125" style="0" customWidth="1"/>
    <col min="2" max="2" width="12.57421875" style="0" customWidth="1"/>
    <col min="3" max="3" width="11.8515625" style="0" customWidth="1"/>
    <col min="4" max="5" width="10.28125" style="0" bestFit="1" customWidth="1"/>
  </cols>
  <sheetData>
    <row r="1" spans="1:5" ht="21" customHeight="1">
      <c r="A1" s="39" t="s">
        <v>15</v>
      </c>
      <c r="B1" s="39"/>
      <c r="C1" s="39"/>
      <c r="D1" s="39"/>
      <c r="E1" s="39"/>
    </row>
    <row r="2" spans="1:6" ht="12.75">
      <c r="A2" s="5" t="s">
        <v>4</v>
      </c>
      <c r="B2" s="6" t="s">
        <v>1</v>
      </c>
      <c r="C2" s="6" t="s">
        <v>0</v>
      </c>
      <c r="D2" s="6" t="s">
        <v>2</v>
      </c>
      <c r="E2" s="6" t="s">
        <v>3</v>
      </c>
      <c r="F2" s="1"/>
    </row>
    <row r="3" spans="1:5" ht="12.75">
      <c r="A3" s="38">
        <v>24000</v>
      </c>
      <c r="B3" s="7">
        <v>0.19</v>
      </c>
      <c r="C3" s="7">
        <v>0.23</v>
      </c>
      <c r="D3" s="7">
        <v>0.28</v>
      </c>
      <c r="E3" s="7">
        <v>0.3</v>
      </c>
    </row>
    <row r="4" spans="1:5" ht="12.75">
      <c r="A4" s="38"/>
      <c r="B4" s="5">
        <f>$A$3*B3</f>
        <v>4560</v>
      </c>
      <c r="C4" s="5">
        <f>$A$3*C3</f>
        <v>5520</v>
      </c>
      <c r="D4" s="5">
        <f>$A$3*D3</f>
        <v>6720.000000000001</v>
      </c>
      <c r="E4" s="5">
        <f>$A$3*E3</f>
        <v>7200</v>
      </c>
    </row>
    <row r="5" spans="1:5" ht="12.75">
      <c r="A5" s="3"/>
      <c r="B5" s="4"/>
      <c r="C5" s="4"/>
      <c r="D5" s="4"/>
      <c r="E5" s="4"/>
    </row>
    <row r="6" spans="1:5" ht="12.75">
      <c r="A6" s="5" t="s">
        <v>5</v>
      </c>
      <c r="B6" s="7">
        <v>0.1</v>
      </c>
      <c r="C6" s="7">
        <v>0.1</v>
      </c>
      <c r="D6" s="7">
        <v>0.08</v>
      </c>
      <c r="E6" s="7">
        <v>0.05</v>
      </c>
    </row>
    <row r="7" spans="1:5" ht="12.75">
      <c r="A7" s="19" t="s">
        <v>7</v>
      </c>
      <c r="B7" s="20">
        <f>ROUND(B4+(B4*B6),0)</f>
        <v>5016</v>
      </c>
      <c r="C7" s="20">
        <f>ROUND(C4+(C4*C6),0)</f>
        <v>6072</v>
      </c>
      <c r="D7" s="20">
        <f>ROUND(D4+(D4*D6),0)</f>
        <v>7258</v>
      </c>
      <c r="E7" s="20">
        <f>ROUND(E4+(E4*E6),0)</f>
        <v>7560</v>
      </c>
    </row>
    <row r="8" spans="1:5" ht="12.75">
      <c r="A8" s="11" t="s">
        <v>8</v>
      </c>
      <c r="B8" s="2"/>
      <c r="C8" s="2"/>
      <c r="D8" s="2"/>
      <c r="E8" s="2"/>
    </row>
    <row r="9" spans="1:5" ht="28.5" customHeight="1">
      <c r="A9" s="12" t="s">
        <v>16</v>
      </c>
      <c r="B9" s="10">
        <f>ROUND(C7/3*2/3,0)</f>
        <v>1349</v>
      </c>
      <c r="C9" s="10">
        <f>ROUND(D7/3*2/3,0)</f>
        <v>1613</v>
      </c>
      <c r="D9" s="10">
        <f>ROUND(E7/3*2/3,0)</f>
        <v>1680</v>
      </c>
      <c r="E9" s="10">
        <f>ROUND(E7*102%/3*2/3,0)</f>
        <v>1714</v>
      </c>
    </row>
    <row r="10" spans="1:5" ht="15">
      <c r="A10" s="13" t="s">
        <v>9</v>
      </c>
      <c r="B10" s="9">
        <v>1435</v>
      </c>
      <c r="C10" s="8">
        <f>B9</f>
        <v>1349</v>
      </c>
      <c r="D10" s="8">
        <f>C9</f>
        <v>1613</v>
      </c>
      <c r="E10" s="8">
        <f>D9</f>
        <v>1680</v>
      </c>
    </row>
    <row r="11" spans="1:5" ht="18.75" customHeight="1">
      <c r="A11" s="21" t="s">
        <v>6</v>
      </c>
      <c r="B11" s="21">
        <f>B7+B9-B10</f>
        <v>4930</v>
      </c>
      <c r="C11" s="21">
        <f>C7+C9-C10</f>
        <v>6336</v>
      </c>
      <c r="D11" s="21">
        <f>D7+D9-D10</f>
        <v>7325</v>
      </c>
      <c r="E11" s="21">
        <f>E7+E9-E10</f>
        <v>7594</v>
      </c>
    </row>
    <row r="12" spans="1:5" ht="18.75" customHeight="1">
      <c r="A12" s="21"/>
      <c r="B12" s="21"/>
      <c r="C12" s="21"/>
      <c r="D12" s="21"/>
      <c r="E12" s="21"/>
    </row>
    <row r="14" ht="12.75">
      <c r="A14" s="14" t="s">
        <v>17</v>
      </c>
    </row>
    <row r="15" spans="1:2" ht="12.75">
      <c r="A15" s="5" t="s">
        <v>10</v>
      </c>
      <c r="B15" s="5">
        <v>7.35</v>
      </c>
    </row>
    <row r="16" spans="1:2" ht="12.75">
      <c r="A16" s="5" t="s">
        <v>18</v>
      </c>
      <c r="B16" s="5">
        <v>7.1</v>
      </c>
    </row>
    <row r="17" spans="1:2" ht="12.75">
      <c r="A17" s="5" t="s">
        <v>11</v>
      </c>
      <c r="B17" s="5">
        <v>4650</v>
      </c>
    </row>
    <row r="18" ht="13.5" thickBot="1"/>
    <row r="19" spans="1:5" ht="15">
      <c r="A19" s="22" t="s">
        <v>20</v>
      </c>
      <c r="B19" s="23" t="s">
        <v>1</v>
      </c>
      <c r="C19" s="23" t="s">
        <v>0</v>
      </c>
      <c r="D19" s="23" t="s">
        <v>2</v>
      </c>
      <c r="E19" s="24" t="s">
        <v>3</v>
      </c>
    </row>
    <row r="20" spans="1:5" ht="12.75">
      <c r="A20" s="25" t="s">
        <v>12</v>
      </c>
      <c r="B20" s="26">
        <f>ROUND(B$11*$B$15,0)</f>
        <v>36236</v>
      </c>
      <c r="C20" s="26">
        <f>ROUND(C$11*$B$15,0)</f>
        <v>46570</v>
      </c>
      <c r="D20" s="26">
        <f>ROUND(D$11*$B$15,0)</f>
        <v>53839</v>
      </c>
      <c r="E20" s="27">
        <f>ROUND(E$11*$B$16,0)</f>
        <v>53917</v>
      </c>
    </row>
    <row r="21" spans="1:5" ht="38.25">
      <c r="A21" s="28" t="s">
        <v>19</v>
      </c>
      <c r="B21" s="26">
        <f>ROUND(C20/3*2/3,0)</f>
        <v>10349</v>
      </c>
      <c r="C21" s="26">
        <f>ROUND(D20/3*2/3,0)</f>
        <v>11964</v>
      </c>
      <c r="D21" s="26">
        <f>ROUND(E20/3*2/3,0)</f>
        <v>11982</v>
      </c>
      <c r="E21" s="29">
        <f>ROUND(E20*102%/3*2/3,0)</f>
        <v>12221</v>
      </c>
    </row>
    <row r="22" spans="1:5" ht="12.75">
      <c r="A22" s="25" t="s">
        <v>13</v>
      </c>
      <c r="B22" s="18">
        <f>B17</f>
        <v>4650</v>
      </c>
      <c r="C22" s="17">
        <f>B21</f>
        <v>10349</v>
      </c>
      <c r="D22" s="17">
        <f>C21</f>
        <v>11964</v>
      </c>
      <c r="E22" s="30">
        <f>D21</f>
        <v>11982</v>
      </c>
    </row>
    <row r="23" spans="1:5" ht="12.75">
      <c r="A23" s="31" t="s">
        <v>14</v>
      </c>
      <c r="B23" s="32">
        <f>B20+B21-B22</f>
        <v>41935</v>
      </c>
      <c r="C23" s="32">
        <f>C20+C21-C22</f>
        <v>48185</v>
      </c>
      <c r="D23" s="32">
        <f>D20+D21-D22</f>
        <v>53857</v>
      </c>
      <c r="E23" s="33">
        <f>E20+E21-E22</f>
        <v>54156</v>
      </c>
    </row>
    <row r="24" spans="1:5" ht="13.5" thickBot="1">
      <c r="A24" s="34" t="s">
        <v>24</v>
      </c>
      <c r="B24" s="35">
        <f>SUM(B23:E23)</f>
        <v>198133</v>
      </c>
      <c r="C24" s="36"/>
      <c r="D24" s="36"/>
      <c r="E24" s="37"/>
    </row>
    <row r="25" spans="1:5" ht="12.75">
      <c r="A25" s="15"/>
      <c r="B25" s="16"/>
      <c r="C25" s="15"/>
      <c r="D25" s="15"/>
      <c r="E25" s="15"/>
    </row>
    <row r="26" ht="12.75">
      <c r="A26" s="14" t="s">
        <v>21</v>
      </c>
    </row>
    <row r="27" spans="1:2" ht="12.75">
      <c r="A27" s="5" t="s">
        <v>22</v>
      </c>
      <c r="B27" s="5">
        <v>5</v>
      </c>
    </row>
    <row r="28" spans="1:2" ht="12.75">
      <c r="A28" s="5" t="s">
        <v>11</v>
      </c>
      <c r="B28" s="5">
        <v>3120</v>
      </c>
    </row>
    <row r="29" ht="13.5" thickBot="1"/>
    <row r="30" spans="1:5" ht="15">
      <c r="A30" s="22" t="s">
        <v>26</v>
      </c>
      <c r="B30" s="23" t="s">
        <v>1</v>
      </c>
      <c r="C30" s="23" t="s">
        <v>0</v>
      </c>
      <c r="D30" s="23" t="s">
        <v>2</v>
      </c>
      <c r="E30" s="24" t="s">
        <v>3</v>
      </c>
    </row>
    <row r="31" spans="1:5" ht="12.75">
      <c r="A31" s="25" t="s">
        <v>12</v>
      </c>
      <c r="B31" s="26">
        <f>ROUND(B$11*$B$27,0)</f>
        <v>24650</v>
      </c>
      <c r="C31" s="26">
        <f>ROUND(C$11*$B$27,0)</f>
        <v>31680</v>
      </c>
      <c r="D31" s="26">
        <f>ROUND(D$11*$B$27,0)</f>
        <v>36625</v>
      </c>
      <c r="E31" s="26">
        <f>ROUND(E$11*$B$27,0)</f>
        <v>37970</v>
      </c>
    </row>
    <row r="32" spans="1:5" ht="38.25">
      <c r="A32" s="28" t="s">
        <v>19</v>
      </c>
      <c r="B32" s="26">
        <f>ROUND(C31/3*2/3,0)</f>
        <v>7040</v>
      </c>
      <c r="C32" s="26">
        <f>ROUND(D31/3*2/3,0)</f>
        <v>8139</v>
      </c>
      <c r="D32" s="26">
        <f>ROUND(E31/3*2/3,0)</f>
        <v>8438</v>
      </c>
      <c r="E32" s="26">
        <f>ROUND(E31*102%/3*2/3,0)</f>
        <v>8607</v>
      </c>
    </row>
    <row r="33" spans="1:5" ht="12.75">
      <c r="A33" s="25" t="s">
        <v>13</v>
      </c>
      <c r="B33" s="18">
        <f>B28</f>
        <v>3120</v>
      </c>
      <c r="C33" s="17">
        <f>B32</f>
        <v>7040</v>
      </c>
      <c r="D33" s="17">
        <f>C32</f>
        <v>8139</v>
      </c>
      <c r="E33" s="30">
        <f>D32</f>
        <v>8438</v>
      </c>
    </row>
    <row r="34" spans="1:5" ht="12.75">
      <c r="A34" s="31" t="s">
        <v>14</v>
      </c>
      <c r="B34" s="32">
        <f>B31+B32-B33</f>
        <v>28570</v>
      </c>
      <c r="C34" s="32">
        <f>C31+C32-C33</f>
        <v>32779</v>
      </c>
      <c r="D34" s="32">
        <f>D31+D32-D33</f>
        <v>36924</v>
      </c>
      <c r="E34" s="33">
        <f>E31+E32-E33</f>
        <v>38139</v>
      </c>
    </row>
    <row r="35" spans="1:5" ht="13.5" thickBot="1">
      <c r="A35" s="34" t="s">
        <v>25</v>
      </c>
      <c r="B35" s="35">
        <f>SUM(B34:E34)</f>
        <v>136412</v>
      </c>
      <c r="C35" s="36"/>
      <c r="D35" s="36"/>
      <c r="E35" s="37"/>
    </row>
    <row r="37" ht="12.75">
      <c r="A37" s="14" t="s">
        <v>23</v>
      </c>
    </row>
    <row r="38" spans="1:2" ht="12.75">
      <c r="A38" s="5" t="s">
        <v>22</v>
      </c>
      <c r="B38" s="5">
        <v>3</v>
      </c>
    </row>
    <row r="39" spans="1:2" ht="12.75">
      <c r="A39" s="5" t="s">
        <v>11</v>
      </c>
      <c r="B39" s="5">
        <v>2215</v>
      </c>
    </row>
    <row r="40" ht="13.5" thickBot="1"/>
    <row r="41" spans="1:5" ht="15">
      <c r="A41" s="22" t="s">
        <v>27</v>
      </c>
      <c r="B41" s="23" t="s">
        <v>1</v>
      </c>
      <c r="C41" s="23" t="s">
        <v>0</v>
      </c>
      <c r="D41" s="23" t="s">
        <v>2</v>
      </c>
      <c r="E41" s="24" t="s">
        <v>3</v>
      </c>
    </row>
    <row r="42" spans="1:5" ht="12.75">
      <c r="A42" s="25" t="s">
        <v>12</v>
      </c>
      <c r="B42" s="26">
        <f>ROUND(B$11*$B$38,0)</f>
        <v>14790</v>
      </c>
      <c r="C42" s="26">
        <f>ROUND(C$11*$B$38,0)</f>
        <v>19008</v>
      </c>
      <c r="D42" s="26">
        <f>ROUND(D$11*$B$38,0)</f>
        <v>21975</v>
      </c>
      <c r="E42" s="26">
        <f>ROUND(E$11*$B$38,0)</f>
        <v>22782</v>
      </c>
    </row>
    <row r="43" spans="1:5" ht="38.25">
      <c r="A43" s="28" t="s">
        <v>19</v>
      </c>
      <c r="B43" s="26">
        <f>ROUND(C42/3*2/3,0)</f>
        <v>4224</v>
      </c>
      <c r="C43" s="26">
        <f>ROUND(D42/3*2/3,0)</f>
        <v>4883</v>
      </c>
      <c r="D43" s="26">
        <f>ROUND(E42/3*2/3,0)</f>
        <v>5063</v>
      </c>
      <c r="E43" s="26">
        <f>ROUND(E42*102%/3*2/3,0)</f>
        <v>5164</v>
      </c>
    </row>
    <row r="44" spans="1:5" ht="12.75">
      <c r="A44" s="25" t="s">
        <v>13</v>
      </c>
      <c r="B44" s="18">
        <f>B39</f>
        <v>2215</v>
      </c>
      <c r="C44" s="17">
        <f>B43</f>
        <v>4224</v>
      </c>
      <c r="D44" s="17">
        <f>C43</f>
        <v>4883</v>
      </c>
      <c r="E44" s="30">
        <f>D43</f>
        <v>5063</v>
      </c>
    </row>
    <row r="45" spans="1:5" ht="12.75">
      <c r="A45" s="31" t="s">
        <v>14</v>
      </c>
      <c r="B45" s="32">
        <f>B42+B43-B44</f>
        <v>16799</v>
      </c>
      <c r="C45" s="32">
        <f>C42+C43-C44</f>
        <v>19667</v>
      </c>
      <c r="D45" s="32">
        <f>D42+D43-D44</f>
        <v>22155</v>
      </c>
      <c r="E45" s="33">
        <f>E42+E43-E44</f>
        <v>22883</v>
      </c>
    </row>
    <row r="46" spans="1:5" ht="13.5" thickBot="1">
      <c r="A46" s="34" t="s">
        <v>28</v>
      </c>
      <c r="B46" s="35">
        <f>SUM(B45:E45)</f>
        <v>81504</v>
      </c>
      <c r="C46" s="36"/>
      <c r="D46" s="36"/>
      <c r="E46" s="37"/>
    </row>
  </sheetData>
  <sheetProtection/>
  <mergeCells count="2">
    <mergeCell ref="A3:A4"/>
    <mergeCell ref="A1:E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conticiani</cp:lastModifiedBy>
  <cp:lastPrinted>2011-03-29T06:58:53Z</cp:lastPrinted>
  <dcterms:created xsi:type="dcterms:W3CDTF">2011-03-28T14:29:45Z</dcterms:created>
  <dcterms:modified xsi:type="dcterms:W3CDTF">2011-03-29T07:20:05Z</dcterms:modified>
  <cp:category/>
  <cp:version/>
  <cp:contentType/>
  <cp:contentStatus/>
</cp:coreProperties>
</file>